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<sst xmlns="http://schemas.openxmlformats.org/spreadsheetml/2006/main" count="50" uniqueCount="25">
  <si>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</si>
  <si>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</si>
  <si>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</si>
  <si>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</si>
  <si>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</si>
  <si>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</si>
  <si>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</si>
  <si>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</si>
  <si>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</si>
  <si>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</si>
  <si>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</si>
  <si>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</si>
  <si>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</si>
  <si>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</si>
  <si>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</si>
  <si>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</si>
  <si>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</si>
  <si>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</si>
  <si>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</si>
  <si>
    <t>in Jahren</t>
  </si>
  <si>
    <t>linear</t>
  </si>
  <si>
    <t>Differenz</t>
  </si>
  <si>
    <t>biquadr.</t>
  </si>
  <si>
    <t>exponentiell</t>
  </si>
  <si>
    <t>quadratisch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</si>
</sst>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BNP pro Kopf ab 1990 (BRD, Indien, China)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4"/>
          <c:w val="0.9352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CC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Tabelle1!$F$10:$F$29</c:f>
              <c:numCache>
                <c:ptCount val="2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66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Tabelle1!$J$10:$J$29</c:f>
              <c:numCache>
                <c:ptCount val="2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Tabelle1!$B$10:$B$29</c:f>
              <c:numCache>
                <c:ptCount val="20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</c:numCache>
            </c:numRef>
          </c:xVal>
          <c:yVal>
            <c:numRef>
              <c:f>Tabelle1!$K$10:$K$29</c:f>
              <c:numCache>
                <c:ptCount val="2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</c:numCache>
            </c:numRef>
          </c:yVal>
          <c:smooth val="0"/>
        </c:ser>
        <c:axId val="5420779"/>
        <c:axId val="48787012"/>
      </c:scatterChart>
      <c:val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crossBetween val="midCat"/>
        <c:dispUnits/>
      </c:val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3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12</xdr:col>
      <xdr:colOff>0</xdr:colOff>
      <xdr:row>5</xdr:row>
      <xdr:rowOff>19050</xdr:rowOff>
    </xdr:from>
    <xdr:to>
      <xdr:col>17</xdr:col>
      <xdr:colOff>133350</xdr:colOff>
      <xdr:row>30</xdr:row>
      <xdr:rowOff>152400</xdr:rowOff>
    </xdr:to>
    <xdr:graphicFrame>
      <xdr:nvGraphicFramePr>
        <xdr:cNvPr id="4" name="Chart 6"/>
        <xdr:cNvGraphicFramePr/>
      </xdr:nvGraphicFramePr>
      <xdr:xfrm>
        <a:off x="7772400" y="838200"/>
        <a:ext cx="3943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19050</xdr:colOff>
      <xdr:row>32</xdr:row>
      <xdr:rowOff>19050</xdr:rowOff>
    </xdr:from>
    <xdr:ext cx="2286000" cy="200025"/>
    <xdr:sp>
      <xdr:nvSpPr>
        <xdr:cNvPr id="5" name="TextBox 7"/>
        <xdr:cNvSpPr txBox="1">
          <a:spLocks noChangeArrowheads="1"/>
        </xdr:cNvSpPr>
      </xdr:nvSpPr>
      <xdr:spPr>
        <a:xfrm>
          <a:off x="7791450" y="5229225"/>
          <a:ext cx="228600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Deutschland </a:t>
          </a:r>
        </a:p>
      </xdr:txBody>
    </xdr:sp>
    <xdr:clientData/>
  </xdr:oneCellAnchor>
  <xdr:oneCellAnchor>
    <xdr:from>
      <xdr:col>12</xdr:col>
      <xdr:colOff>9525</xdr:colOff>
      <xdr:row>40</xdr:row>
      <xdr:rowOff>9525</xdr:rowOff>
    </xdr:from>
    <xdr:ext cx="2600325" cy="200025"/>
    <xdr:sp>
      <xdr:nvSpPr>
        <xdr:cNvPr id="6" name="TextBox 8"/>
        <xdr:cNvSpPr txBox="1">
          <a:spLocks noChangeArrowheads="1"/>
        </xdr:cNvSpPr>
      </xdr:nvSpPr>
      <xdr:spPr>
        <a:xfrm>
          <a:off x="7781925" y="6534150"/>
          <a:ext cx="26003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China; mit e = 2,7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28575</xdr:colOff>
      <xdr:row>47</xdr:row>
      <xdr:rowOff>28575</xdr:rowOff>
    </xdr:from>
    <xdr:ext cx="2628900" cy="200025"/>
    <xdr:sp>
      <xdr:nvSpPr>
        <xdr:cNvPr id="7" name="TextBox 9"/>
        <xdr:cNvSpPr txBox="1">
          <a:spLocks noChangeArrowheads="1"/>
        </xdr:cNvSpPr>
      </xdr:nvSpPr>
      <xdr:spPr>
        <a:xfrm>
          <a:off x="7800975" y="7705725"/>
          <a:ext cx="2628900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Trendberechnungen für Indien; mit e = 2,7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"/>
  <sheetViews>
    <sheetView tabSelected="1" workbookViewId="0" topLeftCell="G15">
      <selection activeCell="L22" sqref="L22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B27">B11+1</f>
        <v>19</v>
      </c>
      <c r="C10" s="7">
        <f>C11+1</f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18</v>
      </c>
      <c r="C11" s="7">
        <f>C12+1</f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17</v>
      </c>
      <c r="C12" s="7">
        <f>C13+1</f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16</v>
      </c>
      <c r="C13" s="7">
        <f>C14+1</f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15</v>
      </c>
      <c r="C14" s="7">
        <f>C15+1</f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14</v>
      </c>
      <c r="C15" s="7">
        <f>C16+1</f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13</v>
      </c>
      <c r="C16" s="7">
        <f>C17+1</f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12</v>
      </c>
      <c r="C17" s="7">
        <f>C18+1</f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11</v>
      </c>
      <c r="C18" s="7">
        <f>C19+1</f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10</v>
      </c>
      <c r="C19" s="7">
        <f>C20+1</f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9</v>
      </c>
      <c r="C20" s="7">
        <f>C21+1</f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8</v>
      </c>
      <c r="C21" s="7">
        <f>C22+1</f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7</v>
      </c>
      <c r="C22" s="7">
        <f>C23+1</f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6</v>
      </c>
      <c r="C23" s="7">
        <f>C24+1</f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5</v>
      </c>
      <c r="C24" s="7">
        <f>C25+1</f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4</v>
      </c>
      <c r="C25" s="7">
        <f>C26+1</f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3</v>
      </c>
      <c r="C26" s="7">
        <f>C27+1</f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2</v>
      </c>
      <c r="C27" s="7">
        <f>C28+1</f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>B29+1</f>
        <v>1</v>
      </c>
      <c r="C28" s="7">
        <f>C29+1</f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v>0</v>
      </c>
      <c r="C29" s="7">
        <f>C30+1</f>
        <v>10</v>
      </c>
      <c r="D29" s="7">
        <v>1317.94</v>
      </c>
      <c r="E29" s="7">
        <v>78390</v>
      </c>
      <c r="F29" s="20"/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/>
      <c r="C30" s="7">
        <f>C31+1</f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/>
      <c r="C31" s="7">
        <f>C32+1</f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/>
      <c r="C32" s="7">
        <f>C33+1</f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/>
      <c r="C33" s="7">
        <f>C34+1</f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3.5" thickBot="1">
      <c r="A34" s="7">
        <v>1985</v>
      </c>
      <c r="B34" s="7"/>
      <c r="C34" s="7">
        <f>C35+1</f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8" ht="13.5" thickBot="1">
      <c r="A35" s="7">
        <v>1984</v>
      </c>
      <c r="B35" s="7"/>
      <c r="C35" s="7">
        <f>C36+1</f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  <c r="M35" s="25" t="s">
        <v>11</v>
      </c>
      <c r="N35" s="26" t="s">
        <v>19</v>
      </c>
      <c r="O35" s="26" t="s">
        <v>20</v>
      </c>
      <c r="P35" s="26" t="s">
        <v>22</v>
      </c>
      <c r="Q35" s="27" t="s">
        <v>21</v>
      </c>
      <c r="R35" s="30"/>
    </row>
    <row r="36" spans="1:17" ht="12.75">
      <c r="A36" s="7">
        <v>1983</v>
      </c>
      <c r="B36" s="7"/>
      <c r="C36" s="7">
        <f>C37+1</f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  <c r="M36" s="6">
        <v>2010</v>
      </c>
      <c r="N36" s="6">
        <v>20</v>
      </c>
      <c r="O36" s="6">
        <f>ROUND((58.25*N36+1923),0)</f>
        <v>3088</v>
      </c>
      <c r="P36" s="6">
        <f>ROUND((-0.04*N36*N36*N36*N36+1.75*N36*N36*N36-24.13*N36*N36+174*N36+1791),0)</f>
        <v>3219</v>
      </c>
      <c r="Q36" s="6">
        <f>O36-P36</f>
        <v>-131</v>
      </c>
    </row>
    <row r="37" spans="1:17" ht="12.75">
      <c r="A37" s="7">
        <v>1982</v>
      </c>
      <c r="B37" s="7"/>
      <c r="C37" s="7">
        <f>C38+1</f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  <c r="M37" s="7">
        <v>2015</v>
      </c>
      <c r="N37" s="7">
        <v>26</v>
      </c>
      <c r="O37" s="6">
        <f>ROUND((58.25*N37+1923),0)</f>
        <v>3438</v>
      </c>
      <c r="P37" s="6">
        <f>ROUND((-0.04*N37*N37*N37*N37+1.75*N37*N37*N37-24.13*N37*N37+174*N37+1791),0)</f>
        <v>2482</v>
      </c>
      <c r="Q37" s="7">
        <f>O37-P37</f>
        <v>956</v>
      </c>
    </row>
    <row r="38" spans="1:17" ht="12.75">
      <c r="A38" s="7">
        <v>1981</v>
      </c>
      <c r="B38" s="7"/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  <c r="M38" s="7">
        <v>2020</v>
      </c>
      <c r="N38" s="7">
        <v>31</v>
      </c>
      <c r="O38" s="6">
        <f>ROUND((58.25*N38+1923),0)</f>
        <v>3729</v>
      </c>
      <c r="P38" s="6">
        <f>ROUND((-0.04*N38*N38*N38*N38+1.75*N38*N38*N38-24.13*N38*N38+174*N38+1791),0)</f>
        <v>-811</v>
      </c>
      <c r="Q38" s="7">
        <f>O38-P38</f>
        <v>4540</v>
      </c>
    </row>
    <row r="39" spans="1:17" ht="12.75">
      <c r="A39" s="7">
        <v>1980</v>
      </c>
      <c r="B39" s="7"/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  <c r="M39" s="28"/>
      <c r="N39" s="28"/>
      <c r="O39" s="29"/>
      <c r="P39" s="29"/>
      <c r="Q39" s="29"/>
    </row>
    <row r="42" ht="13.5" thickBot="1"/>
    <row r="43" spans="13:18" ht="13.5" thickBot="1">
      <c r="M43" s="25" t="s">
        <v>11</v>
      </c>
      <c r="N43" s="32" t="s">
        <v>19</v>
      </c>
      <c r="O43" s="8" t="s">
        <v>23</v>
      </c>
      <c r="P43" s="25" t="s">
        <v>24</v>
      </c>
      <c r="Q43" s="27" t="s">
        <v>21</v>
      </c>
      <c r="R43" s="31"/>
    </row>
    <row r="44" spans="13:18" ht="12.75">
      <c r="M44" s="6">
        <v>2010</v>
      </c>
      <c r="N44" s="6">
        <v>20</v>
      </c>
      <c r="O44" s="6">
        <f>ROUND((242.33*(2.7^(0.108*N44))),0)</f>
        <v>2071</v>
      </c>
      <c r="P44" s="6">
        <f>ROUND((5.53*N44*N44-17.76*N44+287.86),0)</f>
        <v>2145</v>
      </c>
      <c r="Q44" s="34">
        <f>O44-P44</f>
        <v>-74</v>
      </c>
      <c r="R44" s="31"/>
    </row>
    <row r="45" spans="13:17" ht="12.75">
      <c r="M45" s="7">
        <v>2015</v>
      </c>
      <c r="N45" s="7">
        <v>26</v>
      </c>
      <c r="O45" s="7">
        <f>ROUND((242.33*(2.7^(0.108*N45))),0)</f>
        <v>3942</v>
      </c>
      <c r="P45" s="7">
        <f>ROUND((5.53*N45*N45-17.76*N45+287.86),0)</f>
        <v>3564</v>
      </c>
      <c r="Q45" s="33">
        <f>O45-P45</f>
        <v>378</v>
      </c>
    </row>
    <row r="46" spans="13:17" ht="12.75">
      <c r="M46" s="7">
        <v>2020</v>
      </c>
      <c r="N46" s="7">
        <v>31</v>
      </c>
      <c r="O46" s="7">
        <f>ROUND((242.33*(2.7^(0.108*N46))),0)</f>
        <v>6739</v>
      </c>
      <c r="P46" s="7">
        <f>ROUND((5.53*N46*N46-17.76*N46+287.86),0)</f>
        <v>5052</v>
      </c>
      <c r="Q46" s="33">
        <f>O46-P46</f>
        <v>1687</v>
      </c>
    </row>
    <row r="49" ht="13.5" thickBot="1"/>
    <row r="50" spans="13:17" ht="13.5" thickBot="1">
      <c r="M50" s="25" t="s">
        <v>11</v>
      </c>
      <c r="N50" s="32" t="s">
        <v>19</v>
      </c>
      <c r="O50" s="8" t="s">
        <v>23</v>
      </c>
      <c r="P50" s="25" t="s">
        <v>24</v>
      </c>
      <c r="Q50" s="27" t="s">
        <v>21</v>
      </c>
    </row>
    <row r="51" spans="13:17" ht="12.75">
      <c r="M51" s="6">
        <v>2010</v>
      </c>
      <c r="N51" s="6">
        <v>20</v>
      </c>
      <c r="O51" s="6">
        <f>ROUND((259.9*(2.7^(0.05*N51))),0)</f>
        <v>702</v>
      </c>
      <c r="P51" s="6">
        <f>ROUND((1.59*N51*N51-7.04*N51+289.13),0)</f>
        <v>784</v>
      </c>
      <c r="Q51" s="34">
        <f>O51-P51</f>
        <v>-82</v>
      </c>
    </row>
    <row r="52" spans="13:17" ht="12.75">
      <c r="M52" s="7">
        <v>2015</v>
      </c>
      <c r="N52" s="7">
        <v>26</v>
      </c>
      <c r="O52" s="6">
        <f>ROUND((259.9*(2.7^(0.05*N52))),0)</f>
        <v>945</v>
      </c>
      <c r="P52" s="6">
        <f>ROUND((1.59*N52*N52-7.04*N52+289.13),0)</f>
        <v>1181</v>
      </c>
      <c r="Q52" s="33">
        <f>O52-P52</f>
        <v>-236</v>
      </c>
    </row>
    <row r="53" spans="13:17" ht="12.75">
      <c r="M53" s="7">
        <v>2020</v>
      </c>
      <c r="N53" s="7">
        <v>31</v>
      </c>
      <c r="O53" s="6">
        <f>ROUND((259.9*(2.7^(0.05*N53))),0)</f>
        <v>1212</v>
      </c>
      <c r="P53" s="6">
        <f>ROUND((1.59*N53*N53-7.04*N53+289.13),0)</f>
        <v>1599</v>
      </c>
      <c r="Q53" s="33">
        <f>O53-P53</f>
        <v>-387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2010-02-19T14:37:05Z</dcterms:modified>
  <cp:category/>
  <cp:version/>
  <cp:contentType/>
  <cp:contentStatus/>
</cp:coreProperties>
</file>